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7d1c4b77b249cd/Desktop/"/>
    </mc:Choice>
  </mc:AlternateContent>
  <xr:revisionPtr revIDLastSave="328" documentId="8_{4FAF412B-8F52-45A9-8269-7C5F10AE0A39}" xr6:coauthVersionLast="47" xr6:coauthVersionMax="47" xr10:uidLastSave="{8B1FB370-957A-48CF-95FE-028F2672EDCA}"/>
  <bookViews>
    <workbookView xWindow="22932" yWindow="408" windowWidth="23256" windowHeight="13896" xr2:uid="{F7B38A76-F3D1-4BC7-A169-3D45CFFBFD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76" i="1" l="1"/>
  <c r="B36" i="1" l="1"/>
  <c r="B82" i="1"/>
  <c r="B85" i="1" l="1"/>
  <c r="B68" i="1"/>
  <c r="B58" i="1"/>
  <c r="B87" i="1" l="1"/>
  <c r="B88" i="1" s="1"/>
</calcChain>
</file>

<file path=xl/sharedStrings.xml><?xml version="1.0" encoding="utf-8"?>
<sst xmlns="http://schemas.openxmlformats.org/spreadsheetml/2006/main" count="104" uniqueCount="99">
  <si>
    <t>CATEGORY</t>
  </si>
  <si>
    <t>PVFD BUDGET 25-26</t>
  </si>
  <si>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</si>
  <si>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</si>
  <si>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</si>
  <si>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</si>
  <si>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</si>
  <si>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</si>
  <si>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</si>
  <si>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</si>
  <si>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</si>
  <si>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</si>
  <si>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</si>
  <si>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</si>
  <si>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SPENT</t>
  </si>
  <si>
    <t>BALANCE</t>
  </si>
  <si>
    <t>EXPECTED INCOME</t>
  </si>
  <si>
    <t>PROPERTY TAX</t>
  </si>
  <si>
    <t>FDAT</t>
  </si>
  <si>
    <t>TOTAL INCOME</t>
  </si>
  <si>
    <t>100 PAYROLL EXPENSES</t>
  </si>
  <si>
    <t>101A FIRE CHIEF PRENTICE</t>
  </si>
  <si>
    <t>101B ASST CHIEF WOOD</t>
  </si>
  <si>
    <t>105 FF/EMT LEWIS</t>
  </si>
  <si>
    <t>107 BCBS</t>
  </si>
  <si>
    <t>108 WORKMAN'S COMP</t>
  </si>
  <si>
    <t>109 PART TIME/RESERVE</t>
  </si>
  <si>
    <t>110 EMPLOYER TAXES</t>
  </si>
  <si>
    <t>112 ASRS</t>
  </si>
  <si>
    <t>113 OVERTIME</t>
  </si>
  <si>
    <t>133 FF/EMT HUNT</t>
  </si>
  <si>
    <t>136 FF/EMT ROSE</t>
  </si>
  <si>
    <t>138 FF/EMT MENDOZA</t>
  </si>
  <si>
    <t>140 FF/EMT FREEMAN</t>
  </si>
  <si>
    <t>147 FF/EMT MCGRAW</t>
  </si>
  <si>
    <t>148 FF/EMT POPE</t>
  </si>
  <si>
    <t>130 FF/CEP HAGEMAN</t>
  </si>
  <si>
    <t>146 FF/CEP SAXTON</t>
  </si>
  <si>
    <t>144 EMS COORD WAITS</t>
  </si>
  <si>
    <t>TOTAL</t>
  </si>
  <si>
    <t>200 ADMIN</t>
  </si>
  <si>
    <t>201 OUTSIDE OPERATIONS SUPPLIES</t>
  </si>
  <si>
    <t>202 STATION/OFFICE SUPPLIES</t>
  </si>
  <si>
    <t>202 POSTAGE</t>
  </si>
  <si>
    <t>203 TELEPHONE</t>
  </si>
  <si>
    <t>204 EQUIPMENT</t>
  </si>
  <si>
    <t>206 PUBLISHING/PRINTING</t>
  </si>
  <si>
    <t>207 DUES &amp; SUBSCRIPTIONS</t>
  </si>
  <si>
    <t>208 ACCOUNTING</t>
  </si>
  <si>
    <t>210 VFIS</t>
  </si>
  <si>
    <t>211 ELECTRICITY</t>
  </si>
  <si>
    <t>212 PROPANE</t>
  </si>
  <si>
    <t>213 AWARDS</t>
  </si>
  <si>
    <t>214 DRUG TEST/FINGERPRINTS</t>
  </si>
  <si>
    <t>215 ANNUAL AUDIT</t>
  </si>
  <si>
    <t>216 WATER/TRASH</t>
  </si>
  <si>
    <t>217 ELECTIONS</t>
  </si>
  <si>
    <t>218 LEGAL FEES</t>
  </si>
  <si>
    <t>218 IT TECH/WEBSITE</t>
  </si>
  <si>
    <t>219 WILDLAND</t>
  </si>
  <si>
    <t>129 FF/EMT LEONARD</t>
  </si>
  <si>
    <t>EMS FUNDS</t>
  </si>
  <si>
    <t>CPR/FIRST AID CLASSES</t>
  </si>
  <si>
    <t>115 HSA CONTRIBUTION</t>
  </si>
  <si>
    <t>300 MAINTENANCE</t>
  </si>
  <si>
    <t>301 BUILDING REPAIRS</t>
  </si>
  <si>
    <t>303 CLEANING SUPPLIES</t>
  </si>
  <si>
    <t>308 VEHICLE REPAIRS</t>
  </si>
  <si>
    <t>309 RADIO REPAIRS</t>
  </si>
  <si>
    <t>310 TOOLS/SHOP EQUIP</t>
  </si>
  <si>
    <t>311 DISPATCH</t>
  </si>
  <si>
    <t>312 VEHICLE ACCESSORIES</t>
  </si>
  <si>
    <t>313 VEHICLE FUEL</t>
  </si>
  <si>
    <t>500 FIRE EQUIPMENT</t>
  </si>
  <si>
    <t>501 HOSE &amp; NOZZLES</t>
  </si>
  <si>
    <t>502 UNIFORMS</t>
  </si>
  <si>
    <t>503 TURNOUTS</t>
  </si>
  <si>
    <t>504 SCBA REPAIRS</t>
  </si>
  <si>
    <t>2100 PAYROLL LIABILITIES</t>
  </si>
  <si>
    <t>2109 AFLAC</t>
  </si>
  <si>
    <t>209 TRAINING/MEALS/TRAVEL</t>
  </si>
  <si>
    <t>153 FF/EMT CAUTHEN</t>
  </si>
  <si>
    <t>154 FF/EMT JESSOP</t>
  </si>
  <si>
    <t>TOTAL COSTS</t>
  </si>
  <si>
    <t>DIFFERENCE</t>
  </si>
  <si>
    <t>SPORTS STAND BY</t>
  </si>
  <si>
    <t>400 EMS</t>
  </si>
  <si>
    <t>401 EMS BILLING</t>
  </si>
  <si>
    <t>402 FIREWORKS</t>
  </si>
  <si>
    <t>403 EMS/MEDICAL SUPPLIES</t>
  </si>
  <si>
    <t>404 OXYGEN</t>
  </si>
  <si>
    <t>505 FIRE EXTINGUISHERS</t>
  </si>
  <si>
    <t>155 FF/EMT</t>
  </si>
  <si>
    <t>156 FF/EMT</t>
  </si>
  <si>
    <t>500 EQUIPMENT</t>
  </si>
  <si>
    <t>PERCENTAGE</t>
  </si>
  <si>
    <t>PAYMENT TO COUNTY</t>
  </si>
  <si>
    <t>107 BEAM BENEFITS</t>
  </si>
  <si>
    <t>OTHER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</si>
</sst>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164" fontId="0" fillId="0" borderId="1" xfId="0" applyNumberFormat="1" applyBorder="1"/>
    <xf numFmtId="0" fontId="0" fillId="7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DD27-CE9E-4593-A43E-EC143FF6AA31}">
  <sheetPr>
    <pageSetUpPr fitToPage="1"/>
  </sheetPr>
  <dimension ref="A1:Q88"/>
  <sheetViews>
    <sheetView tabSelected="1" workbookViewId="0">
      <selection activeCell="E13" sqref="E13"/>
    </sheetView>
  </sheetViews>
  <sheetFormatPr defaultRowHeight="15" x14ac:dyDescent="0.25"/>
  <cols>
    <col min="1" max="1" width="24.5703125" customWidth="1"/>
    <col min="2" max="2" width="21.42578125" customWidth="1"/>
    <col min="16" max="16" width="14" customWidth="1"/>
    <col min="17" max="17" width="14.85546875" customWidth="1"/>
  </cols>
  <sheetData>
    <row r="1" spans="1:1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2" t="s">
        <v>95</v>
      </c>
    </row>
    <row r="2" spans="1:17" x14ac:dyDescent="0.25">
      <c r="A2" s="2" t="s">
        <v>16</v>
      </c>
      <c r="B2" s="1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4" t="s">
        <v>17</v>
      </c>
      <c r="B3" s="10">
        <v>500000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" t="s">
        <v>18</v>
      </c>
      <c r="B4" s="10">
        <v>100000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 t="s">
        <v>61</v>
      </c>
      <c r="B5" s="10">
        <v>1000000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4" t="s">
        <v>62</v>
      </c>
      <c r="B6" s="10">
        <v>5000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 t="s">
        <v>85</v>
      </c>
      <c r="B7" s="10">
        <v>3300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 t="s">
        <v>98</v>
      </c>
      <c r="B8" s="10">
        <v>745924.16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2" t="s">
        <v>19</v>
      </c>
      <c r="B9" s="10">
        <f>SUM(B3:B8)</f>
        <v>2354224.16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5" t="s">
        <v>20</v>
      </c>
      <c r="B10" s="10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4" t="s">
        <v>21</v>
      </c>
      <c r="B11" s="10">
        <v>85000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4" t="s">
        <v>22</v>
      </c>
      <c r="B12" s="10">
        <v>75000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4" t="s">
        <v>38</v>
      </c>
      <c r="B13" s="10">
        <v>70000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4" t="s">
        <v>23</v>
      </c>
      <c r="B14" s="10">
        <v>62616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4" t="s">
        <v>24</v>
      </c>
      <c r="B15" s="10">
        <v>120000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4" t="s">
        <v>97</v>
      </c>
      <c r="B16" s="10">
        <v>20400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4" t="s">
        <v>25</v>
      </c>
      <c r="B17" s="10">
        <v>78587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4" t="s">
        <v>26</v>
      </c>
      <c r="B18" s="10">
        <v>30000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4" t="s">
        <v>27</v>
      </c>
      <c r="B19" s="10">
        <v>80000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4" t="s">
        <v>28</v>
      </c>
      <c r="B20" s="10">
        <v>133000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4" t="s">
        <v>29</v>
      </c>
      <c r="B21" s="10">
        <v>30000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4" t="s">
        <v>63</v>
      </c>
      <c r="B22" s="10">
        <v>14000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4" t="s">
        <v>60</v>
      </c>
      <c r="B23" s="10">
        <v>52749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4" t="s">
        <v>36</v>
      </c>
      <c r="B24" s="10">
        <v>64600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4" t="s">
        <v>30</v>
      </c>
      <c r="B25" s="10">
        <v>52749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4" t="s">
        <v>31</v>
      </c>
      <c r="B26" s="10">
        <v>51096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4" t="s">
        <v>32</v>
      </c>
      <c r="B27" s="10">
        <v>63553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4" t="s">
        <v>33</v>
      </c>
      <c r="B28" s="10">
        <v>51096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4" t="s">
        <v>37</v>
      </c>
      <c r="B29" s="10">
        <v>64600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4" t="s">
        <v>34</v>
      </c>
      <c r="B30" s="10">
        <v>52408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4" t="s">
        <v>35</v>
      </c>
      <c r="B31" s="10">
        <v>51096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4" t="s">
        <v>81</v>
      </c>
      <c r="B32" s="10">
        <v>52749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4" t="s">
        <v>82</v>
      </c>
      <c r="B33" s="10">
        <v>49608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4" t="s">
        <v>92</v>
      </c>
      <c r="B34" s="10">
        <v>49608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4" t="s">
        <v>93</v>
      </c>
      <c r="B35" s="10">
        <v>49608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2" t="s">
        <v>39</v>
      </c>
      <c r="B36" s="10">
        <f>SUM(B11:B35)</f>
        <v>1504123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5" t="s">
        <v>40</v>
      </c>
      <c r="B37" s="1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30" x14ac:dyDescent="0.25">
      <c r="A38" s="4" t="s">
        <v>41</v>
      </c>
      <c r="B38" s="10">
        <v>500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30" x14ac:dyDescent="0.25">
      <c r="A39" s="4" t="s">
        <v>42</v>
      </c>
      <c r="B39" s="10">
        <v>5000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4" t="s">
        <v>43</v>
      </c>
      <c r="B40" s="10">
        <v>500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4" t="s">
        <v>44</v>
      </c>
      <c r="B41" s="10">
        <v>7000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4" t="s">
        <v>45</v>
      </c>
      <c r="B42" s="10">
        <v>1000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30" x14ac:dyDescent="0.25">
      <c r="A43" s="4" t="s">
        <v>46</v>
      </c>
      <c r="B43" s="10">
        <v>200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30" x14ac:dyDescent="0.25">
      <c r="A44" s="4" t="s">
        <v>47</v>
      </c>
      <c r="B44" s="10">
        <v>1000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4" t="s">
        <v>48</v>
      </c>
      <c r="B45" s="10">
        <v>13200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30" x14ac:dyDescent="0.25">
      <c r="A46" s="4" t="s">
        <v>80</v>
      </c>
      <c r="B46" s="10">
        <v>5000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4" t="s">
        <v>49</v>
      </c>
      <c r="B47" s="10">
        <v>52013.16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4" t="s">
        <v>50</v>
      </c>
      <c r="B48" s="10">
        <v>8000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4" t="s">
        <v>51</v>
      </c>
      <c r="B49" s="10">
        <v>6000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4" t="s">
        <v>52</v>
      </c>
      <c r="B50" s="10">
        <v>1000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30" x14ac:dyDescent="0.25">
      <c r="A51" s="4" t="s">
        <v>53</v>
      </c>
      <c r="B51" s="10">
        <v>500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4" t="s">
        <v>54</v>
      </c>
      <c r="B52" s="10">
        <v>3000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4" t="s">
        <v>55</v>
      </c>
      <c r="B53" s="10">
        <v>3000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4" t="s">
        <v>56</v>
      </c>
      <c r="B54" s="10">
        <v>200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4" t="s">
        <v>57</v>
      </c>
      <c r="B55" s="10">
        <v>220128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4" t="s">
        <v>58</v>
      </c>
      <c r="B56" s="10">
        <v>7000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4" t="s">
        <v>59</v>
      </c>
      <c r="B57" s="10">
        <v>4000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2" t="s">
        <v>39</v>
      </c>
      <c r="B58" s="10">
        <f>SUM(B38:B57)</f>
        <v>338241.16000000003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6" t="s">
        <v>64</v>
      </c>
      <c r="B59" s="1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4" t="s">
        <v>65</v>
      </c>
      <c r="B60" s="10">
        <v>10000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4" t="s">
        <v>66</v>
      </c>
      <c r="B61" s="10">
        <v>1000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4" t="s">
        <v>67</v>
      </c>
      <c r="B62" s="10">
        <v>40000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4" t="s">
        <v>68</v>
      </c>
      <c r="B63" s="10">
        <v>1000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4" t="s">
        <v>69</v>
      </c>
      <c r="B64" s="10">
        <v>500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4" t="s">
        <v>70</v>
      </c>
      <c r="B65" s="10">
        <v>5000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4" t="s">
        <v>71</v>
      </c>
      <c r="B66" s="10">
        <v>1000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4" t="s">
        <v>72</v>
      </c>
      <c r="B67" s="10">
        <v>66000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7" t="s">
        <v>39</v>
      </c>
      <c r="B68" s="10">
        <f>SUM(B60:B67)</f>
        <v>124500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5" t="s">
        <v>73</v>
      </c>
      <c r="B69" s="1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11" t="s">
        <v>94</v>
      </c>
      <c r="B70" s="10">
        <v>4700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4" t="s">
        <v>74</v>
      </c>
      <c r="B71" s="10">
        <v>2000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4" t="s">
        <v>75</v>
      </c>
      <c r="B72" s="10">
        <v>3000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4" t="s">
        <v>76</v>
      </c>
      <c r="B73" s="10">
        <v>4000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4" t="s">
        <v>77</v>
      </c>
      <c r="B74" s="10">
        <v>2000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4" t="s">
        <v>91</v>
      </c>
      <c r="B75" s="10">
        <v>500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7" t="s">
        <v>39</v>
      </c>
      <c r="B76" s="10">
        <f>SUM(B70:B75)</f>
        <v>16200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6" t="s">
        <v>86</v>
      </c>
      <c r="B77" s="1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4" t="s">
        <v>87</v>
      </c>
      <c r="B78" s="10">
        <v>20000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4" t="s">
        <v>88</v>
      </c>
      <c r="B79" s="10">
        <v>5360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30" x14ac:dyDescent="0.25">
      <c r="A80" s="4" t="s">
        <v>89</v>
      </c>
      <c r="B80" s="10">
        <v>35000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4" t="s">
        <v>90</v>
      </c>
      <c r="B81" s="10">
        <v>5000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2" t="s">
        <v>39</v>
      </c>
      <c r="B82" s="10">
        <f>SUM(B78:B81)</f>
        <v>65360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6" t="s">
        <v>78</v>
      </c>
      <c r="B83" s="1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4" t="s">
        <v>79</v>
      </c>
      <c r="B84" s="10">
        <v>5800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7" t="s">
        <v>39</v>
      </c>
      <c r="B85" s="10">
        <f>SUM(B84)</f>
        <v>5800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13" t="s">
        <v>96</v>
      </c>
      <c r="B86" s="10">
        <v>300000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8" t="s">
        <v>83</v>
      </c>
      <c r="B87" s="10">
        <f>SUM(B36,B58,B68,B76,B82,B85,B86)</f>
        <v>2354224.16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9" t="s">
        <v>84</v>
      </c>
      <c r="B88" s="10">
        <f>B9-B87</f>
        <v>0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</sheetData>
  <pageMargins left="0.7" right="0.7" top="0.75" bottom="0.75" header="0.3" footer="0.3"/>
  <pageSetup scale="6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 Wood</dc:creator>
  <cp:lastModifiedBy>Tami Wood</cp:lastModifiedBy>
  <cp:lastPrinted>2025-05-28T17:31:09Z</cp:lastPrinted>
  <dcterms:created xsi:type="dcterms:W3CDTF">2025-05-08T22:02:25Z</dcterms:created>
  <dcterms:modified xsi:type="dcterms:W3CDTF">2025-07-03T15:21:35Z</dcterms:modified>
</cp:coreProperties>
</file>